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pancanal-my.sharepoint.com/personal/dfrancisr_pancanal_com/Documents/Fuel Compliance/"/>
    </mc:Choice>
  </mc:AlternateContent>
  <xr:revisionPtr revIDLastSave="271" documentId="8_{72D37E27-C862-4D68-BED8-B518874FCF55}" xr6:coauthVersionLast="47" xr6:coauthVersionMax="47" xr10:uidLastSave="{5672A818-085E-4062-A45C-96FB31C5E26C}"/>
  <bookViews>
    <workbookView xWindow="57480" yWindow="-75" windowWidth="29040" windowHeight="15720" xr2:uid="{00000000-000D-0000-FFFF-FFFF00000000}"/>
  </bookViews>
  <sheets>
    <sheet name="CALCULATOR" sheetId="1" r:id="rId1"/>
    <sheet name="FUEL TYPES" sheetId="2" r:id="rId2"/>
  </sheets>
  <definedNames>
    <definedName name="No">CALCULATOR!$E$33:$E$34</definedName>
    <definedName name="Scrubber">CALCULATOR!$C$33:$C$35</definedName>
    <definedName name="Yes">CALCULATOR!$D$33:$D$37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9" i="1" l="1"/>
  <c r="G12" i="1" l="1"/>
  <c r="G13" i="1"/>
</calcChain>
</file>

<file path=xl/sharedStrings.xml><?xml version="1.0" encoding="utf-8"?>
<sst xmlns="http://schemas.openxmlformats.org/spreadsheetml/2006/main" count="19" uniqueCount="19">
  <si>
    <t>Fuel Compliance Calculator</t>
  </si>
  <si>
    <t>Vessel Name</t>
  </si>
  <si>
    <t>IMO No.</t>
  </si>
  <si>
    <t>S.I.N.</t>
  </si>
  <si>
    <t>ETA</t>
  </si>
  <si>
    <r>
      <t xml:space="preserve">Vessel will arrive to Panama Canal waters for </t>
    </r>
    <r>
      <rPr>
        <b/>
        <sz val="11"/>
        <color rgb="FFFF0000"/>
        <rFont val="Calibri"/>
        <family val="2"/>
        <scheme val="minor"/>
      </rPr>
      <t>*</t>
    </r>
  </si>
  <si>
    <r>
      <t xml:space="preserve">Vessel intends to use this type of fuel </t>
    </r>
    <r>
      <rPr>
        <b/>
        <sz val="11"/>
        <color rgb="FFFF0000"/>
        <rFont val="Calibri"/>
        <family val="2"/>
        <scheme val="minor"/>
      </rPr>
      <t>*</t>
    </r>
  </si>
  <si>
    <r>
      <t>Sulphur (%)</t>
    </r>
    <r>
      <rPr>
        <b/>
        <sz val="11"/>
        <color rgb="FFFF0000"/>
        <rFont val="Calibri"/>
        <family val="2"/>
        <scheme val="minor"/>
      </rPr>
      <t xml:space="preserve"> *</t>
    </r>
  </si>
  <si>
    <r>
      <t xml:space="preserve">Viscosity (cSt) </t>
    </r>
    <r>
      <rPr>
        <b/>
        <sz val="11"/>
        <color rgb="FFFF0000"/>
        <rFont val="Calibri"/>
        <family val="2"/>
        <scheme val="minor"/>
      </rPr>
      <t>*</t>
    </r>
  </si>
  <si>
    <r>
      <rPr>
        <i/>
        <sz val="11"/>
        <color rgb="FFFF0000"/>
        <rFont val="Calibri"/>
        <family val="2"/>
        <scheme val="minor"/>
      </rPr>
      <t>*</t>
    </r>
    <r>
      <rPr>
        <i/>
        <sz val="11"/>
        <color theme="1"/>
        <rFont val="Calibri"/>
        <family val="2"/>
        <scheme val="minor"/>
      </rPr>
      <t xml:space="preserve"> Mandatory Fields</t>
    </r>
  </si>
  <si>
    <r>
      <t>Will use Scrubber?</t>
    </r>
    <r>
      <rPr>
        <b/>
        <sz val="11"/>
        <color rgb="FFFF0000"/>
        <rFont val="Calibri"/>
        <family val="2"/>
        <scheme val="minor"/>
      </rPr>
      <t>*</t>
    </r>
  </si>
  <si>
    <r>
      <rPr>
        <b/>
        <sz val="11"/>
        <color theme="1"/>
        <rFont val="Calibri"/>
        <family val="2"/>
        <scheme val="minor"/>
      </rPr>
      <t>Type of Scrubber</t>
    </r>
    <r>
      <rPr>
        <b/>
        <sz val="11"/>
        <color rgb="FFFF0000"/>
        <rFont val="Calibri"/>
        <family val="2"/>
        <scheme val="minor"/>
      </rPr>
      <t>*</t>
    </r>
  </si>
  <si>
    <t>The results obtained with this tool are only valid if accurate information is used for the calculation. Please double check your inputs.</t>
  </si>
  <si>
    <t>This calculator is only for vessels that intend to use distillate or residual marine fuels with or without a scrubber.</t>
  </si>
  <si>
    <t>If believed that a Not Suitable message was received erroneuosly, please send a print screen to fuel-compliance@pancanal.com for verification.</t>
  </si>
  <si>
    <t>Total fuel on arrival (MT)</t>
  </si>
  <si>
    <t>Total bunkers (MT)</t>
  </si>
  <si>
    <t>Will bunker in Canal Waters?</t>
  </si>
  <si>
    <t>Rev. 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</si>
</sst>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4"/>
      <color theme="1"/>
      <name val="Calibri"/>
      <family val="2"/>
      <scheme val="minor"/>
    </font>
    <font>
      <sz val="28"/>
      <color theme="1"/>
      <name val="Calibri"/>
      <family val="2"/>
      <scheme val="minor"/>
    </font>
    <font>
      <sz val="36"/>
      <color theme="1"/>
      <name val="Calibri"/>
      <family val="2"/>
      <scheme val="minor"/>
    </font>
    <font>
      <sz val="11"/>
      <color rgb="FF1F497D"/>
      <name val="Calibri"/>
      <family val="2"/>
      <scheme val="minor"/>
    </font>
    <font>
      <b/>
      <sz val="11"/>
      <color rgb="FFFF0000"/>
      <name val="Calibri"/>
      <family val="2"/>
      <scheme val="minor"/>
    </font>
    <font>
      <i/>
      <sz val="11"/>
      <color rgb="FFFF0000"/>
      <name val="Calibri"/>
      <family val="2"/>
      <scheme val="minor"/>
    </font>
    <font>
      <i/>
      <sz val="11"/>
      <color theme="1"/>
      <name val="Calibri"/>
      <family val="2"/>
      <scheme val="minor"/>
    </font>
    <font>
      <b/>
      <sz val="10"/>
      <color theme="1"/>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s>
  <cellStyleXfs count="1">
    <xf numFmtId="0" fontId="0" fillId="0" borderId="0"/>
  </cellStyleXfs>
  <cellXfs count="54">
    <xf numFmtId="0" fontId="0" fillId="0" borderId="0" xfId="0"/>
    <xf numFmtId="0" fontId="0" fillId="2" borderId="0" xfId="0" applyFill="1"/>
    <xf numFmtId="0" fontId="1" fillId="3" borderId="7" xfId="0" applyFont="1" applyFill="1" applyBorder="1" applyAlignment="1" applyProtection="1">
      <alignment horizontal="center" vertical="center" wrapText="1"/>
      <protection hidden="1"/>
    </xf>
    <xf numFmtId="0" fontId="1" fillId="3" borderId="8" xfId="0" applyFont="1" applyFill="1" applyBorder="1" applyAlignment="1" applyProtection="1">
      <alignment horizontal="center" vertical="center" wrapText="1"/>
      <protection hidden="1"/>
    </xf>
    <xf numFmtId="0" fontId="1" fillId="3" borderId="8" xfId="0" applyFont="1" applyFill="1" applyBorder="1" applyAlignment="1" applyProtection="1">
      <alignment horizontal="center" vertical="center"/>
      <protection hidden="1"/>
    </xf>
    <xf numFmtId="0" fontId="1" fillId="3" borderId="9" xfId="0" applyFont="1" applyFill="1" applyBorder="1" applyAlignment="1" applyProtection="1">
      <alignment horizontal="center" vertical="center"/>
      <protection hidden="1"/>
    </xf>
    <xf numFmtId="0" fontId="5" fillId="5" borderId="0" xfId="0" applyFont="1" applyFill="1" applyAlignment="1">
      <alignment vertical="center"/>
    </xf>
    <xf numFmtId="0" fontId="5" fillId="5" borderId="0" xfId="0" applyFont="1" applyFill="1"/>
    <xf numFmtId="0" fontId="0" fillId="5" borderId="0" xfId="0" applyFill="1"/>
    <xf numFmtId="0" fontId="0" fillId="5" borderId="0" xfId="0" applyFill="1" applyAlignment="1">
      <alignment wrapText="1"/>
    </xf>
    <xf numFmtId="0" fontId="0" fillId="5" borderId="0" xfId="0" applyFill="1" applyAlignment="1">
      <alignment vertical="top" wrapText="1"/>
    </xf>
    <xf numFmtId="0" fontId="0" fillId="6" borderId="2" xfId="0" applyFill="1" applyBorder="1" applyAlignment="1" applyProtection="1">
      <alignment horizontal="center"/>
      <protection locked="0"/>
    </xf>
    <xf numFmtId="0" fontId="0" fillId="6" borderId="3" xfId="0" applyFill="1" applyBorder="1" applyAlignment="1" applyProtection="1">
      <alignment horizontal="center"/>
      <protection locked="0"/>
    </xf>
    <xf numFmtId="0" fontId="0" fillId="6" borderId="4" xfId="0" applyFill="1" applyBorder="1" applyAlignment="1" applyProtection="1">
      <alignment horizontal="center"/>
      <protection locked="0"/>
    </xf>
    <xf numFmtId="0" fontId="8" fillId="3" borderId="14" xfId="0" applyFont="1" applyFill="1" applyBorder="1" applyAlignment="1">
      <alignment horizontal="left"/>
    </xf>
    <xf numFmtId="0" fontId="0" fillId="3" borderId="2" xfId="0" applyFill="1" applyBorder="1"/>
    <xf numFmtId="0" fontId="0" fillId="3" borderId="5" xfId="0" applyFill="1" applyBorder="1"/>
    <xf numFmtId="0" fontId="0" fillId="3" borderId="10" xfId="0" applyFill="1" applyBorder="1"/>
    <xf numFmtId="0" fontId="9" fillId="6" borderId="3" xfId="0" applyFont="1" applyFill="1" applyBorder="1" applyAlignment="1" applyProtection="1">
      <alignment horizontal="center"/>
      <protection locked="0"/>
    </xf>
    <xf numFmtId="0" fontId="6" fillId="3" borderId="8" xfId="0" applyFont="1" applyFill="1" applyBorder="1" applyAlignment="1" applyProtection="1">
      <alignment horizontal="center" vertical="center" wrapText="1"/>
      <protection hidden="1"/>
    </xf>
    <xf numFmtId="0" fontId="0" fillId="3" borderId="0" xfId="0" applyFill="1" applyAlignment="1">
      <alignment horizontal="center"/>
    </xf>
    <xf numFmtId="0" fontId="0" fillId="3" borderId="15" xfId="0" applyFill="1" applyBorder="1" applyAlignment="1">
      <alignment horizontal="center"/>
    </xf>
    <xf numFmtId="0" fontId="0" fillId="4" borderId="0" xfId="0" applyFill="1" applyAlignment="1">
      <alignment horizontal="center"/>
    </xf>
    <xf numFmtId="0" fontId="0" fillId="4" borderId="0" xfId="0" applyFill="1"/>
    <xf numFmtId="0" fontId="0" fillId="0" borderId="0" xfId="0" applyAlignment="1">
      <alignment horizontal="center"/>
    </xf>
    <xf numFmtId="0" fontId="0" fillId="4" borderId="22" xfId="0" applyFill="1" applyBorder="1"/>
    <xf numFmtId="0" fontId="0" fillId="4" borderId="23" xfId="0" applyFill="1" applyBorder="1"/>
    <xf numFmtId="0" fontId="0" fillId="4" borderId="24" xfId="0" applyFill="1" applyBorder="1"/>
    <xf numFmtId="0" fontId="0" fillId="2" borderId="23" xfId="0" applyFill="1" applyBorder="1"/>
    <xf numFmtId="0" fontId="0" fillId="2" borderId="22" xfId="0" applyFill="1" applyBorder="1"/>
    <xf numFmtId="0" fontId="3" fillId="2" borderId="22" xfId="0" applyFont="1" applyFill="1" applyBorder="1"/>
    <xf numFmtId="0" fontId="0" fillId="2" borderId="22" xfId="0" applyFill="1" applyBorder="1" applyAlignment="1">
      <alignment horizontal="right"/>
    </xf>
    <xf numFmtId="0" fontId="1" fillId="0" borderId="0" xfId="0" applyFont="1" applyAlignment="1">
      <alignment horizont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2" fillId="3" borderId="3"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3" borderId="6" xfId="0" applyFont="1" applyFill="1" applyBorder="1" applyAlignment="1" applyProtection="1">
      <alignment horizontal="center"/>
      <protection locked="0"/>
    </xf>
    <xf numFmtId="0" fontId="0" fillId="3" borderId="11" xfId="0" applyFill="1" applyBorder="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0" fillId="3" borderId="0" xfId="0" applyFill="1" applyAlignment="1">
      <alignment horizontal="center"/>
    </xf>
    <xf numFmtId="0" fontId="0" fillId="3" borderId="15" xfId="0" applyFill="1" applyBorder="1" applyAlignment="1">
      <alignment horizontal="center"/>
    </xf>
    <xf numFmtId="0" fontId="2" fillId="3" borderId="19" xfId="0" applyFont="1" applyFill="1" applyBorder="1" applyAlignment="1" applyProtection="1">
      <alignment horizontal="center"/>
      <protection locked="0"/>
    </xf>
    <xf numFmtId="0" fontId="2" fillId="3" borderId="20" xfId="0" applyFont="1" applyFill="1" applyBorder="1" applyAlignment="1" applyProtection="1">
      <alignment horizontal="center"/>
      <protection locked="0"/>
    </xf>
    <xf numFmtId="0" fontId="2" fillId="3" borderId="21" xfId="0" applyFont="1" applyFill="1" applyBorder="1" applyAlignment="1" applyProtection="1">
      <alignment horizontal="center"/>
      <protection locked="0"/>
    </xf>
    <xf numFmtId="0" fontId="1" fillId="3" borderId="14" xfId="0" applyFont="1" applyFill="1" applyBorder="1" applyAlignment="1" applyProtection="1">
      <alignment horizontal="center" vertical="center" wrapText="1"/>
      <protection hidden="1"/>
    </xf>
    <xf numFmtId="0" fontId="1" fillId="3" borderId="0" xfId="0" applyFont="1" applyFill="1" applyAlignment="1" applyProtection="1">
      <alignment horizontal="center" vertical="center" wrapText="1"/>
      <protection hidden="1"/>
    </xf>
    <xf numFmtId="0" fontId="1" fillId="3" borderId="15" xfId="0" applyFont="1" applyFill="1" applyBorder="1" applyAlignment="1" applyProtection="1">
      <alignment horizontal="center" vertical="center" wrapText="1"/>
      <protection hidden="1"/>
    </xf>
    <xf numFmtId="0" fontId="0" fillId="0" borderId="0" xfId="0" applyAlignment="1">
      <alignment horizontal="center"/>
    </xf>
    <xf numFmtId="0" fontId="0" fillId="0" borderId="17" xfId="0" applyBorder="1" applyAlignment="1">
      <alignment horizontal="center"/>
    </xf>
  </cellXfs>
  <cellStyles count="1">
    <cellStyle name="Normal" xfId="0" builtinId="0"/>
  </cellStyles>
  <dxfs count="9">
    <dxf>
      <fill>
        <patternFill>
          <bgColor theme="0"/>
        </patternFill>
      </fill>
    </dxf>
    <dxf>
      <fill>
        <patternFill>
          <bgColor rgb="FF00FE73"/>
        </patternFill>
      </fill>
    </dxf>
    <dxf>
      <font>
        <color theme="7" tint="0.79998168889431442"/>
      </font>
      <fill>
        <patternFill>
          <bgColor rgb="FFF20000"/>
        </patternFill>
      </fill>
    </dxf>
    <dxf>
      <fill>
        <patternFill>
          <bgColor rgb="FFFFFF00"/>
        </patternFill>
      </fill>
    </dxf>
    <dxf>
      <fill>
        <patternFill>
          <bgColor theme="0" tint="-0.14996795556505021"/>
        </patternFill>
      </fill>
    </dxf>
    <dxf>
      <font>
        <color theme="0" tint="-4.9989318521683403E-2"/>
      </font>
      <fill>
        <patternFill>
          <bgColor rgb="FFFF0000"/>
        </patternFill>
      </fill>
    </dxf>
    <dxf>
      <fill>
        <patternFill>
          <bgColor theme="0" tint="-0.14996795556505021"/>
        </patternFill>
      </fill>
    </dxf>
    <dxf>
      <fill>
        <patternFill>
          <bgColor rgb="FF3BD13F"/>
        </patternFill>
      </fill>
    </dxf>
    <dxf>
      <fill>
        <patternFill>
          <bgColor theme="0"/>
        </patternFill>
      </fill>
    </dxf>
  </dxfs>
  <tableStyles count="0" defaultTableStyle="TableStyleMedium2" defaultPivotStyle="PivotStyleLight16"/>
  <colors>
    <mruColors>
      <color rgb="FFF20000"/>
      <color rgb="FF00FE73"/>
      <color rgb="FFFF4343"/>
      <color rgb="FF3BD13F"/>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xdr:colOff>
      <xdr:row>0</xdr:row>
      <xdr:rowOff>28575</xdr:rowOff>
    </xdr:from>
    <xdr:to>
      <xdr:col>12</xdr:col>
      <xdr:colOff>518581</xdr:colOff>
      <xdr:row>28</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0691" y="28575"/>
          <a:ext cx="9431865" cy="53054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2:J26"/>
  <sheetViews>
    <sheetView showGridLines="0" showRowColHeaders="0" tabSelected="1" zoomScale="122" zoomScaleNormal="122" workbookViewId="0">
      <selection activeCell="C15" sqref="C15"/>
    </sheetView>
  </sheetViews>
  <sheetFormatPr defaultColWidth="9.21875" defaultRowHeight="14.4" x14ac:dyDescent="0.3"/>
  <cols>
    <col min="1" max="1" width="10.5546875" style="1" customWidth="1"/>
    <col min="2" max="2" width="2.44140625" style="1" customWidth="1"/>
    <col min="3" max="3" width="25.109375" style="1" bestFit="1" customWidth="1"/>
    <col min="4" max="4" width="19.77734375" style="1" customWidth="1"/>
    <col min="5" max="5" width="14.44140625" style="1" customWidth="1"/>
    <col min="6" max="6" width="15.21875" style="1" customWidth="1"/>
    <col min="7" max="7" width="23.77734375" style="1" customWidth="1"/>
    <col min="8" max="8" width="25.21875" style="1" customWidth="1"/>
    <col min="9" max="9" width="1.77734375" style="1" customWidth="1"/>
    <col min="10" max="10" width="1.21875" style="1" customWidth="1"/>
    <col min="11" max="16384" width="9.21875" style="1"/>
  </cols>
  <sheetData>
    <row r="2" spans="1:10" ht="36.6" x14ac:dyDescent="0.7">
      <c r="B2" s="29"/>
      <c r="C2" s="30" t="s">
        <v>0</v>
      </c>
      <c r="D2" s="29"/>
      <c r="E2" s="29"/>
      <c r="F2" s="29"/>
      <c r="G2" s="29"/>
      <c r="H2" s="31" t="s">
        <v>18</v>
      </c>
      <c r="I2" s="29"/>
    </row>
    <row r="3" spans="1:10" ht="6" customHeight="1" thickBot="1" x14ac:dyDescent="0.35">
      <c r="A3" s="28"/>
      <c r="B3" s="23"/>
      <c r="C3" s="23"/>
      <c r="D3" s="23"/>
      <c r="E3" s="23"/>
      <c r="F3" s="23"/>
      <c r="G3" s="23"/>
      <c r="H3" s="23"/>
      <c r="I3" s="26"/>
    </row>
    <row r="4" spans="1:10" ht="18" x14ac:dyDescent="0.35">
      <c r="A4" s="28"/>
      <c r="B4" s="23"/>
      <c r="C4" s="15" t="s">
        <v>1</v>
      </c>
      <c r="D4" s="36"/>
      <c r="E4" s="36"/>
      <c r="F4" s="36"/>
      <c r="G4" s="36"/>
      <c r="H4" s="37"/>
      <c r="I4" s="26"/>
      <c r="J4" s="8"/>
    </row>
    <row r="5" spans="1:10" ht="18" x14ac:dyDescent="0.35">
      <c r="A5" s="28"/>
      <c r="B5" s="23"/>
      <c r="C5" s="16" t="s">
        <v>2</v>
      </c>
      <c r="D5" s="38"/>
      <c r="E5" s="38"/>
      <c r="F5" s="38"/>
      <c r="G5" s="38"/>
      <c r="H5" s="39"/>
      <c r="I5" s="26"/>
      <c r="J5" s="8"/>
    </row>
    <row r="6" spans="1:10" ht="18" x14ac:dyDescent="0.35">
      <c r="A6" s="28"/>
      <c r="B6" s="23"/>
      <c r="C6" s="17" t="s">
        <v>3</v>
      </c>
      <c r="D6" s="38"/>
      <c r="E6" s="38"/>
      <c r="F6" s="38"/>
      <c r="G6" s="38"/>
      <c r="H6" s="39"/>
      <c r="I6" s="26"/>
      <c r="J6" s="8"/>
    </row>
    <row r="7" spans="1:10" ht="18" x14ac:dyDescent="0.35">
      <c r="A7" s="28"/>
      <c r="B7" s="23"/>
      <c r="C7" s="17" t="s">
        <v>4</v>
      </c>
      <c r="D7" s="46"/>
      <c r="E7" s="47"/>
      <c r="F7" s="47"/>
      <c r="G7" s="47"/>
      <c r="H7" s="48"/>
      <c r="I7" s="26"/>
      <c r="J7" s="8"/>
    </row>
    <row r="8" spans="1:10" ht="18" x14ac:dyDescent="0.35">
      <c r="A8" s="28"/>
      <c r="B8" s="23"/>
      <c r="C8" s="17" t="s">
        <v>15</v>
      </c>
      <c r="D8" s="46"/>
      <c r="E8" s="47"/>
      <c r="F8" s="47"/>
      <c r="G8" s="47"/>
      <c r="H8" s="48"/>
      <c r="I8" s="26"/>
      <c r="J8" s="8"/>
    </row>
    <row r="9" spans="1:10" ht="18" x14ac:dyDescent="0.35">
      <c r="A9" s="28"/>
      <c r="B9" s="23"/>
      <c r="C9" s="17" t="s">
        <v>16</v>
      </c>
      <c r="D9" s="46"/>
      <c r="E9" s="47"/>
      <c r="F9" s="47"/>
      <c r="G9" s="47"/>
      <c r="H9" s="48"/>
      <c r="I9" s="26"/>
      <c r="J9" s="8"/>
    </row>
    <row r="10" spans="1:10" ht="18" x14ac:dyDescent="0.35">
      <c r="A10" s="28"/>
      <c r="B10" s="23"/>
      <c r="C10" s="17" t="s">
        <v>17</v>
      </c>
      <c r="D10" s="46"/>
      <c r="E10" s="47"/>
      <c r="F10" s="47"/>
      <c r="G10" s="47"/>
      <c r="H10" s="48"/>
      <c r="I10" s="26"/>
      <c r="J10" s="8"/>
    </row>
    <row r="11" spans="1:10" x14ac:dyDescent="0.3">
      <c r="A11" s="28"/>
      <c r="B11" s="23"/>
      <c r="C11" s="22"/>
      <c r="D11" s="22"/>
      <c r="E11" s="23"/>
      <c r="F11" s="23"/>
      <c r="G11" s="23"/>
      <c r="H11" s="23"/>
      <c r="I11" s="26"/>
      <c r="J11" s="8"/>
    </row>
    <row r="12" spans="1:10" x14ac:dyDescent="0.3">
      <c r="A12" s="28"/>
      <c r="B12" s="23"/>
      <c r="C12" s="52"/>
      <c r="D12" s="52"/>
      <c r="E12" s="52"/>
      <c r="F12" s="52"/>
      <c r="G12" s="32" t="str">
        <f>IF(ISBLANK(G15), "", "Vessel has scrubber?")</f>
        <v/>
      </c>
      <c r="H12" s="52"/>
      <c r="I12" s="26"/>
      <c r="J12" s="8"/>
    </row>
    <row r="13" spans="1:10" ht="15" thickBot="1" x14ac:dyDescent="0.35">
      <c r="A13" s="28"/>
      <c r="B13" s="23"/>
      <c r="C13" s="53"/>
      <c r="D13" s="53"/>
      <c r="E13" s="53"/>
      <c r="F13" s="53"/>
      <c r="G13" s="24" t="str">
        <f xml:space="preserve"> IF(ISBLANK(G15), "",IF(G15 ="None", "No", "Yes"))</f>
        <v/>
      </c>
      <c r="H13" s="53"/>
      <c r="I13" s="26"/>
      <c r="J13" s="8"/>
    </row>
    <row r="14" spans="1:10" ht="29.4" thickBot="1" x14ac:dyDescent="0.35">
      <c r="A14" s="28"/>
      <c r="B14" s="23"/>
      <c r="C14" s="2" t="s">
        <v>5</v>
      </c>
      <c r="D14" s="3" t="s">
        <v>6</v>
      </c>
      <c r="E14" s="4" t="s">
        <v>7</v>
      </c>
      <c r="F14" s="4" t="s">
        <v>8</v>
      </c>
      <c r="G14" s="19" t="s">
        <v>11</v>
      </c>
      <c r="H14" s="5" t="s">
        <v>10</v>
      </c>
      <c r="I14" s="26"/>
      <c r="J14" s="8"/>
    </row>
    <row r="15" spans="1:10" x14ac:dyDescent="0.3">
      <c r="A15" s="28"/>
      <c r="B15" s="23"/>
      <c r="C15" s="11"/>
      <c r="D15" s="12"/>
      <c r="E15" s="12"/>
      <c r="F15" s="12"/>
      <c r="G15" s="18"/>
      <c r="H15" s="13"/>
      <c r="I15" s="26"/>
      <c r="J15" s="8"/>
    </row>
    <row r="16" spans="1:10" x14ac:dyDescent="0.3">
      <c r="A16" s="28"/>
      <c r="B16" s="23"/>
      <c r="C16" s="40"/>
      <c r="D16" s="41"/>
      <c r="E16" s="41"/>
      <c r="F16" s="41"/>
      <c r="G16" s="41"/>
      <c r="H16" s="42"/>
      <c r="I16" s="26"/>
      <c r="J16" s="8"/>
    </row>
    <row r="17" spans="1:10" x14ac:dyDescent="0.3">
      <c r="A17" s="28"/>
      <c r="B17" s="23"/>
      <c r="C17" s="14" t="s">
        <v>9</v>
      </c>
      <c r="D17" s="20"/>
      <c r="E17" s="20"/>
      <c r="F17" s="20"/>
      <c r="G17" s="20"/>
      <c r="H17" s="21"/>
      <c r="I17" s="26"/>
      <c r="J17" s="8"/>
    </row>
    <row r="18" spans="1:10" x14ac:dyDescent="0.3">
      <c r="A18" s="28"/>
      <c r="B18" s="23"/>
      <c r="C18" s="43"/>
      <c r="D18" s="44"/>
      <c r="E18" s="44"/>
      <c r="F18" s="44"/>
      <c r="G18" s="44"/>
      <c r="H18" s="45"/>
      <c r="I18" s="26"/>
      <c r="J18" s="8"/>
    </row>
    <row r="19" spans="1:10" ht="15.75" customHeight="1" x14ac:dyDescent="0.3">
      <c r="A19" s="28"/>
      <c r="B19" s="23"/>
      <c r="C19" s="49" t="str">
        <f>IF(OR(ISBLANK(C15),ISBLANK(D15),ISBLANK(E15),ISBLANK(F15),ISBLANK(G15),ISBLANK(H15)),"",
(IF(AND(C15="TRANSIT",D15="Residual",E15&gt;0,E15&lt;=0.5,F15&gt;=2,F15&lt;=70,G15="None",H15="No"),"The fuel and scrubber combination is Suitable for use in Panama Canal waters (which include seaside anchorage areas)",
IF(AND(C15="TRANSIT",D15="Residual",E15&gt;0,E15&lt;=0.5,F15&gt;=2,F15&lt;=70,G15="Hybrid - Closed Loop Mode",H15="Yes"),"Does not require scrubber because sulphur does not exceed 0.5%.  However, vessel may transit as presented",
IF(AND(C15="TRANSIT",D15="Residual",E15&gt;0,E15&lt;=0.5,F15&gt;=2,F15&lt;=70,G15="Hybrid - Closed Loop Mode",H15="No"),"The fuel and scrubber combination is Suitable for use in Panama Canal waters (which include seaside anchorage areas)",
IF(AND(C15="TRANSIT",D15="Residual",E15&gt;0,E15&lt;=0.5,F15&gt;=2,F15&gt;70,G15="Hybrid - Closed Loop Mode",H15="Yes"),"The fuel and scrubber combination is Suitable for use in Panama Canal waters (which include seaside anchorage areas)",
IF(AND(C15="TRANSIT",D15="Residual",E15&gt;0,E15&lt;=0.5,F15&gt;=2,F15&gt;70,G15="Closed Loop",H15="Yes"),"The fuel and scrubber combination is Suitable for use in Panama Canal waters (which include seaside anchorage areas)",
IF(AND(C15="TRANSIT",D15="Residual",E15&gt;0,E15&lt;=0.5,F15&gt;=2,F15&lt;=70,G15="Closed Loop",H15="Yes"),"Does not require scrubber because sulphur does not exceed 0.5%.  However, vessel may transit as presented",
IF(AND(C15="TRANSIT",D15="Residual",E15&gt;0,E15&lt;=0.5,F15&gt;=2,F15&lt;=70,G15="Closed Loop",H15="No"),"The fuel and scrubber combination is Suitable for use in Panama Canal waters (which include seaside anchorage areas)",
IF(AND(C15="TRANSIT",D15="Residual",E15&gt;0,E15&lt;=0.5,F15&gt;=2,F15&lt;=70,G15="Open Loop",H15="No"),"The fuel and scrubber combination is Suitable for use in Panama Canal waters (which include seaside anchorage areas)",
IF(AND(C15="TRANSIT",D15="Residual",E15&gt;0,E15&lt;=0.5,F15&gt;=2,F15&lt;=70,G15="Hybrid - Open Loop Mode",H15="No"),"The fuel and scrubber combination is Suitable for use in Panama Canal waters (which include seaside anchorage areas)",
IF(AND(C15="LOCAL CALL",D15="Residual",E15&gt;0,E15&lt;=0.5,F15&gt;=2,F15&lt;=800,G15="None",H15="No"),"The fuel and scrubber combination is Suitable for use in Panama Canal waters (which include seaside anchorage areas)",
IF(AND(C15="LOCAL CALL",D15="Residual",E15&gt;0,E15&lt;=0.5,F15&gt;=2,F15&lt;=800,G15="Closed Loop",H15="No"),"The fuel and scrubber combination is Suitable for use in Panama Canal waters (which include seaside anchorage areas)",
IF(AND(C15="LOCAL CALL",D15="Residual",E15&gt;0,E15&lt;=0.5,F15&gt;=2,F15&lt;=800,G15="Hybrid - Closed Loop Mode",H15="No"),"The fuel and scrubber combination is Suitable for use in Panama Canal waters (which include seaside anchorage areas)",
IF(AND(C15="LOCAL CALL",D15="Residual",E15&gt;0,E15&lt;=0.5,F15&gt;=2,F15&lt;=800,G15="Open Loop",H15="No"),"The fuel and scrubber combination is Suitable for use in Panama Canal waters (which include seaside anchorage areas)",
IF(AND(C15="LOCAL CALL",D15="Residual",E15&gt;0,E15&lt;=0.5,F15&gt;=2,F15&lt;=800,G15="Hybrid - Open Loop Mode",H15="No"),"The fuel and scrubber combination is Suitable for use in Panama Canal waters (which include seaside anchorage areas)",
IF(AND(C15="LOCAL CALL",D15="Residual",E15&gt;0,E15&lt;=0.5,F15&gt;=2,F15&lt;=800,G15="Closed Loop",H15="Yes"),"Does not require scrubber because sulphur does not exceed 0.5%.  However, this scrubber and fuel  combination is allowed in Canal waters",
IF(AND(C15="LOCAL CALL",D15="Residual",E15&gt;0,E15&lt;=0.5,F15&gt;=2,F15&lt;=800,G15="Hybrid - Closed Loop Mode",H15="Yes"),"Does not require scrubber because sulphur does not exceed 0.5%.  However,  this scrubber and fuel  combination is allowed in Canal waters",
IF(AND(D15="Distillate",E15&gt;0,E15&lt;=0.5,F15&gt;=1.4,F15&lt;=11,G15="None",H15="No"),"The fuel and scrubber combination is Suitable for use in Panama Canal waters (which include seaside anchorage areas)",
IF(AND(D15="Distillate",E15&gt;0,E15&lt;=0.5,F15&gt;=1.4,F15&lt;=11,G15="Closed Loop", H15 = "Yes"),"Does not require scrubber because sulphur does not exceed 0.5%.  However, vessel allowed in Panama Canal waters as presented",
IF(AND(D15="Distillate",E15&gt;0,E15&lt;=0.5,F15&gt;=1.4,F15&lt;=11,G15="Hybrid - Open Loop Mode",H15 ="No"), "The fuel and scrubber combination is Suitable for use in Panama Canal waters (which include seaside anchorage areas)",
IF(AND(D15="Distillate",E15&gt;0,E15&lt;=0.5,F15&gt;=1.4,F15&lt;=11,G15="Open Loop",H15 ="No"), "The fuel and scrubber combination is Suitable for use in Panama Canal waters (which include seaside anchorage areas)",
IF(AND(D15="Distillate",E15&gt;0,E15&lt;=0.5,F15&gt;=1.4,F15&lt;=11,G15="Hybrid - Closed Loop Mode",H15="Yes"),"Does not require scrubber because sulphur does not exceed 0.5%.  However,  this scrubber and fuel  combination is allowed in Canal waters",
IF(AND(D15="Distillate",E15&gt;0,E15&lt;=0.5,F15&gt;=1.4,F15&lt;=11,G15="Closed Loop",H15="Yes"),"Does not require scrubber because sulphur does not exceed 0.5%.  However,  this scrubber and fuel  combination is allowed in Canal waters",
IF(AND(D15="Distillate",E15&gt;0,E15&lt;=0.5,F15&gt;=1.4,F15&lt;=11,G15="Hybrid - Closed Loop Mode",H15 ="No"),"The fuel and scrubber combination is Suitable for use in Panama Canal waters (which include seaside anchorage areas)",
IF(AND(D15="Distillate",E15&gt;0,E15&lt;=0.5,F15&gt;=1.4,F15&lt;=11,G15="Closed Loop",H15 ="No"),"The fuel and scrubber combination is Suitable for use in Panama Canal waters (which include seaside anchorage areas)",
IF(AND(D15="Distillate",E15&gt;0,E15&gt;0.5,F15&gt;=1.4,F15&lt;=11,G15="Hybrid - Closed Loop Mode",H15="Yes"),"The fuel and scrubber combination is Suitable for use in Panama Canal waters (which include seaside anchorage areas)",
IF(AND(D15="Distillate",E15&gt;0,E15&gt;0.5,F15&gt;=1.4,F15&lt;=11,G15="Closed Loop",H15="Yes"),"The fuel and scrubber combination is Suitable for use in Panama Canal waters (which include seaside anchorage areas)",
IF(AND(D15="Residual",E15&gt;0.5,G15="Closed Loop",H15="Yes"),"The fuel and scrubber combination is Suitable for use in Panama Canal waters (which include seaside anchorage areas)",
IF(AND(D15="Residual",E15&gt;0.5,G15="Hybrid - Closed Loop Mode",H15="Yes"),"The fuel and scrubber combination is Suitable for use in Panama Canal waters (which include seaside anchorage areas)","The fuel and scrubber combination is Not Suitable for use in Panama Canal waters (which include seaside anchorage areas)"))))))))))))))))))))))))))))))</f>
        <v/>
      </c>
      <c r="D19" s="50"/>
      <c r="E19" s="50"/>
      <c r="F19" s="50"/>
      <c r="G19" s="50"/>
      <c r="H19" s="51"/>
      <c r="I19" s="26"/>
      <c r="J19" s="8"/>
    </row>
    <row r="20" spans="1:10" ht="15" customHeight="1" thickBot="1" x14ac:dyDescent="0.35">
      <c r="A20" s="28"/>
      <c r="B20" s="23"/>
      <c r="C20" s="33"/>
      <c r="D20" s="34"/>
      <c r="E20" s="34"/>
      <c r="F20" s="34"/>
      <c r="G20" s="34"/>
      <c r="H20" s="35"/>
      <c r="I20" s="26"/>
      <c r="J20" s="8"/>
    </row>
    <row r="21" spans="1:10" x14ac:dyDescent="0.3">
      <c r="A21" s="28"/>
      <c r="B21" s="23"/>
      <c r="C21" s="23"/>
      <c r="D21" s="23"/>
      <c r="E21" s="23"/>
      <c r="F21" s="23"/>
      <c r="G21" s="23"/>
      <c r="H21" s="23"/>
      <c r="I21" s="26"/>
      <c r="J21" s="8"/>
    </row>
    <row r="22" spans="1:10" ht="6.75" customHeight="1" x14ac:dyDescent="0.3">
      <c r="A22" s="28"/>
      <c r="B22" s="25"/>
      <c r="C22" s="25"/>
      <c r="D22" s="25"/>
      <c r="E22" s="25"/>
      <c r="F22" s="25"/>
      <c r="G22" s="25"/>
      <c r="H22" s="25"/>
      <c r="I22" s="27"/>
      <c r="J22" s="8"/>
    </row>
    <row r="23" spans="1:10" ht="6.75" customHeight="1" x14ac:dyDescent="0.3">
      <c r="C23" s="8"/>
      <c r="D23" s="8"/>
      <c r="E23" s="8"/>
      <c r="F23" s="8"/>
      <c r="G23" s="8"/>
      <c r="H23" s="8"/>
      <c r="I23" s="8"/>
      <c r="J23" s="8"/>
    </row>
    <row r="24" spans="1:10" x14ac:dyDescent="0.3">
      <c r="C24" s="1" t="s">
        <v>13</v>
      </c>
    </row>
    <row r="25" spans="1:10" x14ac:dyDescent="0.3">
      <c r="C25" s="1" t="s">
        <v>12</v>
      </c>
    </row>
    <row r="26" spans="1:10" x14ac:dyDescent="0.3">
      <c r="C26" s="1" t="s">
        <v>14</v>
      </c>
    </row>
  </sheetData>
  <sheetProtection algorithmName="SHA-512" hashValue="40f0m22a5szjCZny2ZOLWfiFE8PmDwq6CjHHNv88seq4D+nCMV8115mjaGMQyg5eKO1agVaRj42/foJBfoDXfQ==" saltValue="NoJ87rdJyaF/XTMu94QOzw==" spinCount="100000" sheet="1" objects="1" scenarios="1" selectLockedCells="1"/>
  <mergeCells count="13">
    <mergeCell ref="C20:H20"/>
    <mergeCell ref="D4:H4"/>
    <mergeCell ref="D5:H5"/>
    <mergeCell ref="D6:H6"/>
    <mergeCell ref="C16:H16"/>
    <mergeCell ref="C18:H18"/>
    <mergeCell ref="D10:H10"/>
    <mergeCell ref="C19:H19"/>
    <mergeCell ref="C12:F13"/>
    <mergeCell ref="H12:H13"/>
    <mergeCell ref="D8:H8"/>
    <mergeCell ref="D9:H9"/>
    <mergeCell ref="D7:H7"/>
  </mergeCells>
  <conditionalFormatting sqref="C11:C12">
    <cfRule type="notContainsBlanks" dxfId="8" priority="1">
      <formula>LEN(TRIM(C11))&gt;0</formula>
    </cfRule>
  </conditionalFormatting>
  <conditionalFormatting sqref="C19">
    <cfRule type="cellIs" dxfId="7" priority="9" operator="equal">
      <formula>"Suitable"</formula>
    </cfRule>
    <cfRule type="containsBlanks" dxfId="6" priority="12">
      <formula>LEN(TRIM(C19))=0</formula>
    </cfRule>
  </conditionalFormatting>
  <conditionalFormatting sqref="C19:C20">
    <cfRule type="cellIs" dxfId="5" priority="10" operator="equal">
      <formula>"Not Suitable"</formula>
    </cfRule>
  </conditionalFormatting>
  <conditionalFormatting sqref="C15:H15">
    <cfRule type="containsBlanks" dxfId="4" priority="7">
      <formula>LEN(TRIM(C15))=0</formula>
    </cfRule>
  </conditionalFormatting>
  <conditionalFormatting sqref="C19:H19">
    <cfRule type="containsText" dxfId="3" priority="2" operator="containsText" text="not require scrubber">
      <formula>NOT(ISERROR(SEARCH("not require scrubber",C19)))</formula>
    </cfRule>
    <cfRule type="containsText" dxfId="2" priority="3" operator="containsText" text="is not suitable">
      <formula>NOT(ISERROR(SEARCH("is not suitable",C19)))</formula>
    </cfRule>
    <cfRule type="containsText" dxfId="1" priority="4" operator="containsText" text="is suitable">
      <formula>NOT(ISERROR(SEARCH("is suitable",C19)))</formula>
    </cfRule>
  </conditionalFormatting>
  <conditionalFormatting sqref="D11">
    <cfRule type="notContainsBlanks" dxfId="0" priority="5">
      <formula>LEN(TRIM(D11))&gt;0</formula>
    </cfRule>
  </conditionalFormatting>
  <dataValidations count="6">
    <dataValidation type="list" allowBlank="1" showInputMessage="1" showErrorMessage="1" promptTitle="Fuel Type" prompt="Check the Fuel Type tab to determine if the fuel is Distillate or Residual" sqref="D15" xr:uid="{00000000-0002-0000-0000-000000000000}">
      <formula1>"Distillate, Residual"</formula1>
    </dataValidation>
    <dataValidation type="decimal" showErrorMessage="1" error="IMO has banned fuel exceeding 3.5% sulphur since Jan 1, 2012." promptTitle="Sulphur Limit" prompt="If Distillate Fuel is selected, any value above 0.10 will render the fuel Not Suitable" sqref="E15" xr:uid="{00000000-0002-0000-0000-000002000000}">
      <formula1>0</formula1>
      <formula2>3.5</formula2>
    </dataValidation>
    <dataValidation type="list" allowBlank="1" showInputMessage="1" showErrorMessage="1" sqref="C15" xr:uid="{00000000-0002-0000-0000-000003000000}">
      <formula1>"LOCAL CALL, TRANSIT"</formula1>
    </dataValidation>
    <dataValidation type="list" allowBlank="1" showInputMessage="1" showErrorMessage="1" sqref="G15" xr:uid="{00000000-0002-0000-0000-000004000000}">
      <formula1>"None, Open Loop, Closed Loop, Hybrid - Open Loop Mode, Hybrid - Closed Loop Mode"</formula1>
    </dataValidation>
    <dataValidation type="list" allowBlank="1" showInputMessage="1" showErrorMessage="1" prompt="If vessel does not have scrubber, please select &quot;No&quot;" sqref="H15" xr:uid="{00000000-0002-0000-0000-000005000000}">
      <formula1>",Yes, No"</formula1>
    </dataValidation>
    <dataValidation type="list" allowBlank="1" showInputMessage="1" showErrorMessage="1" sqref="D10" xr:uid="{D6AA0483-D03A-46BC-9C48-EECDBFF69665}">
      <formula1>"N/A, Atlantic, Pacific"</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2:C3"/>
  <sheetViews>
    <sheetView showGridLines="0" showRowColHeaders="0" topLeftCell="A3" zoomScale="130" zoomScaleNormal="130" workbookViewId="0">
      <selection activeCell="B43" sqref="B43"/>
    </sheetView>
  </sheetViews>
  <sheetFormatPr defaultColWidth="9.21875" defaultRowHeight="14.4" x14ac:dyDescent="0.3"/>
  <cols>
    <col min="1" max="1" width="9.21875" style="8"/>
    <col min="2" max="2" width="21.21875" style="8" customWidth="1"/>
    <col min="3" max="3" width="21.44140625" style="8" customWidth="1"/>
    <col min="4" max="12" width="9.21875" style="8"/>
    <col min="13" max="13" width="8.21875" style="8" customWidth="1"/>
    <col min="14" max="16384" width="9.21875" style="8"/>
  </cols>
  <sheetData>
    <row r="2" spans="2:3" x14ac:dyDescent="0.3">
      <c r="B2" s="6"/>
      <c r="C2" s="7"/>
    </row>
    <row r="3" spans="2:3" x14ac:dyDescent="0.3">
      <c r="B3" s="9"/>
      <c r="C3" s="10"/>
    </row>
  </sheetData>
  <sheetProtection algorithmName="SHA-512" hashValue="vspLcP8S318gl8dwUu0Y1eU68A8k7JlN9JZxC7o3zwoBNEd4B5rIUaupNXQaYQbnZNICAogpt68k/cuxj7egkg==" saltValue="TQVooDxrWm5wzT6AG0jJoQ==" spinCount="100000" sheet="1" objects="1" scenarios="1"/>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EC71A4683CEC342A56DB2BF29DC20AD" ma:contentTypeVersion="13" ma:contentTypeDescription="Create a new document." ma:contentTypeScope="" ma:versionID="33fa44502cc95b3f305d0c3f819c80a2">
  <xsd:schema xmlns:xsd="http://www.w3.org/2001/XMLSchema" xmlns:xs="http://www.w3.org/2001/XMLSchema" xmlns:p="http://schemas.microsoft.com/office/2006/metadata/properties" xmlns:ns3="38f9a592-90ed-4f94-be78-59925de3c185" xmlns:ns4="1d078d6c-2bb1-4b6a-8f96-a9fac91b7204" targetNamespace="http://schemas.microsoft.com/office/2006/metadata/properties" ma:root="true" ma:fieldsID="a213cf15f62c4eb49a84db6b333751ae" ns3:_="" ns4:_="">
    <xsd:import namespace="38f9a592-90ed-4f94-be78-59925de3c185"/>
    <xsd:import namespace="1d078d6c-2bb1-4b6a-8f96-a9fac91b720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f9a592-90ed-4f94-be78-59925de3c18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078d6c-2bb1-4b6a-8f96-a9fac91b720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6F1582-22F6-4DB6-8C72-BCADCE89DAEF}">
  <ds:schemaRefs>
    <ds:schemaRef ds:uri="http://schemas.microsoft.com/sharepoint/v3/contenttype/forms"/>
  </ds:schemaRefs>
</ds:datastoreItem>
</file>

<file path=customXml/itemProps2.xml><?xml version="1.0" encoding="utf-8"?>
<ds:datastoreItem xmlns:ds="http://schemas.openxmlformats.org/officeDocument/2006/customXml" ds:itemID="{20B05103-FEA0-469E-A229-64B8AAA4D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f9a592-90ed-4f94-be78-59925de3c185"/>
    <ds:schemaRef ds:uri="1d078d6c-2bb1-4b6a-8f96-a9fac91b7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8C7AB6-85F6-4871-A239-A2D5D984F8EF}">
  <ds:schemaRef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1d078d6c-2bb1-4b6a-8f96-a9fac91b7204"/>
    <ds:schemaRef ds:uri="http://schemas.microsoft.com/office/2006/metadata/properties"/>
    <ds:schemaRef ds:uri="38f9a592-90ed-4f94-be78-59925de3c18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CALCULATOR</vt:lpstr>
      <vt:lpstr>FUEL TYPES</vt:lpstr>
      <vt:lpstr>No</vt:lpstr>
      <vt:lpstr>Scrubber</vt:lpstr>
      <vt:lpstr>Yes</vt:lpstr>
    </vt:vector>
  </TitlesOfParts>
  <Manager/>
  <Company>Autoridad Del Canal de Panamá</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DFrancisR</dc:creator>
  <cp:keywords/>
  <dc:description/>
  <cp:lastModifiedBy>DFrancisR - Diovane Francis</cp:lastModifiedBy>
  <cp:revision/>
  <dcterms:created xsi:type="dcterms:W3CDTF">2020-08-10T17:43:56Z</dcterms:created>
  <dcterms:modified xsi:type="dcterms:W3CDTF">2025-10-10T17:01:44Z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0x0101001EC71A4683CEC342A56DB2BF29DC20AD</vt:lpwstr>
  </property>
</Properties>
</file>